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tabRatio="224" activeTab="0"/>
  </bookViews>
  <sheets>
    <sheet name="1" sheetId="1" r:id="rId1"/>
  </sheets>
  <definedNames>
    <definedName name="Excel_BuiltIn_Print_Area" localSheetId="0">'1'!$C$1:$F$80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'1'!$A$1:$F$55,'1'!#REF!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<sst xmlns="http://schemas.openxmlformats.org/spreadsheetml/2006/main" count="64" uniqueCount="59">
  <si>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</si>
  <si>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</si>
  <si>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</si>
  <si>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</si>
  <si>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</si>
  <si>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</si>
  <si>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</si>
  <si>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</si>
  <si>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</si>
  <si>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</si>
  <si>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</si>
  <si>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</si>
  <si>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 xml:space="preserve">Остаток денежных средств на 01.01.2022 г. 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</si>
  <si>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</si>
  <si>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</si>
  <si>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</si>
  <si>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</si>
  <si>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</si>
  <si>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</si>
  <si>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>Размер платы за содержание общего имущества МКД, руб. /м2</t>
  </si>
  <si>
    <t>Генерала Григорова</t>
  </si>
  <si>
    <t>№ 42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</si>
  <si>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</si>
  <si>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</si>
  <si>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</si>
  <si>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</si>
  <si>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</si>
  <si>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</si>
  <si>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</si>
  <si>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</si>
  <si>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</si>
  <si>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</si>
  <si>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</si>
  <si>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</si>
  <si>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</si>
  <si>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Комплексное обслуживание лифтов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</si>
  <si>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</si>
  <si>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</si>
  <si>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</si>
  <si>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</si>
  <si>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</si>
  <si>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</si>
  <si>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</si>
  <si>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</si>
  <si>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</si>
  <si>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</si>
  <si>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</si>
  <si>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</si>
  <si>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</si>
  <si>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</si>
  <si>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</si>
  <si>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 xml:space="preserve">2. Текущий ремонт общего имущества МКД. Плата за текущий ремонт - 2,88 руб./м2. </t>
  </si>
  <si>
    <t>Выполнено работ и услуг по текущему ремонту общего имущества многоквартирного дома в 2022г. - всего, в том числе:</t>
  </si>
  <si>
    <t xml:space="preserve">Остаток денежных средств на 01.01.2023 г. </t>
  </si>
  <si>
    <t>Остаток на 01.01.2023 г.</t>
  </si>
  <si>
    <t xml:space="preserve">Начислено в 2022 г. - всего, в т.ч. </t>
  </si>
  <si>
    <t>Долг на 1.01.2022</t>
  </si>
  <si>
    <t>Начислено в 2022 г.</t>
  </si>
  <si>
    <t>Оплачено в 2022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</si>
</sst>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33CC"/>
      <name val="Times New Roman"/>
      <family val="1"/>
    </font>
    <font>
      <sz val="10"/>
      <color rgb="FF0033CC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2" fontId="56" fillId="0" borderId="13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2" fontId="20" fillId="0" borderId="22" xfId="0" applyNumberFormat="1" applyFont="1" applyBorder="1" applyAlignment="1">
      <alignment horizontal="center" vertical="center"/>
    </xf>
    <xf numFmtId="2" fontId="20" fillId="0" borderId="23" xfId="0" applyNumberFormat="1" applyFont="1" applyBorder="1" applyAlignment="1">
      <alignment horizontal="center" vertical="center"/>
    </xf>
    <xf numFmtId="2" fontId="20" fillId="0" borderId="24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0" fontId="62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6.00390625" style="0" customWidth="1"/>
    <col min="5" max="5" width="16.421875" style="0" customWidth="1"/>
    <col min="6" max="6" width="18.421875" style="0" customWidth="1"/>
    <col min="7" max="7" width="13.57421875" style="0" customWidth="1"/>
  </cols>
  <sheetData>
    <row r="1" spans="1:6" ht="30.75" customHeight="1">
      <c r="A1" s="87" t="s">
        <v>48</v>
      </c>
      <c r="B1" s="87"/>
      <c r="C1" s="87"/>
      <c r="D1" s="87"/>
      <c r="E1" s="87"/>
      <c r="F1" s="87"/>
    </row>
    <row r="2" spans="2:6" s="1" customFormat="1" ht="14.25" customHeight="1">
      <c r="B2" s="2" t="s">
        <v>0</v>
      </c>
      <c r="C2" s="33" t="s">
        <v>21</v>
      </c>
      <c r="D2" s="3" t="s">
        <v>1</v>
      </c>
      <c r="E2" s="88" t="s">
        <v>20</v>
      </c>
      <c r="F2" s="88"/>
    </row>
    <row r="3" spans="2:5" ht="14.25" customHeight="1">
      <c r="B3" s="4"/>
      <c r="C3" s="4"/>
      <c r="D3" s="4"/>
      <c r="E3" s="4"/>
    </row>
    <row r="4" spans="1:6" s="6" customFormat="1" ht="14.25" customHeight="1">
      <c r="A4" s="89" t="s">
        <v>22</v>
      </c>
      <c r="B4" s="89"/>
      <c r="C4" s="89"/>
      <c r="D4" s="89"/>
      <c r="E4" s="89"/>
      <c r="F4" s="5">
        <v>3562.7</v>
      </c>
    </row>
    <row r="5" spans="1:6" ht="12.75">
      <c r="A5" s="4"/>
      <c r="C5" s="4"/>
      <c r="D5" s="4"/>
      <c r="E5" s="4"/>
      <c r="F5" s="7"/>
    </row>
    <row r="6" spans="1:6" ht="14.25" customHeight="1">
      <c r="A6" s="90" t="s">
        <v>49</v>
      </c>
      <c r="B6" s="90"/>
      <c r="C6" s="90"/>
      <c r="D6" s="90"/>
      <c r="E6" s="90"/>
      <c r="F6" s="34">
        <v>326622.04</v>
      </c>
    </row>
    <row r="7" spans="2:6" ht="14.25" customHeight="1">
      <c r="B7" s="8"/>
      <c r="C7" s="4"/>
      <c r="F7" s="9"/>
    </row>
    <row r="8" spans="2:6" s="4" customFormat="1" ht="14.25" customHeight="1">
      <c r="B8" s="39" t="s">
        <v>23</v>
      </c>
      <c r="C8" s="91" t="s">
        <v>24</v>
      </c>
      <c r="D8" s="91"/>
      <c r="E8" s="39" t="s">
        <v>25</v>
      </c>
      <c r="F8" s="40" t="s">
        <v>26</v>
      </c>
    </row>
    <row r="9" spans="2:6" s="41" customFormat="1" ht="14.25" customHeight="1">
      <c r="B9" s="42" t="s">
        <v>50</v>
      </c>
      <c r="C9" s="92">
        <v>-208421.11</v>
      </c>
      <c r="D9" s="92"/>
      <c r="E9" s="43">
        <v>164314.22</v>
      </c>
      <c r="F9" s="44">
        <f>C9+E9</f>
        <v>-44106.889999999985</v>
      </c>
    </row>
    <row r="10" spans="2:6" s="4" customFormat="1" ht="14.25" customHeight="1">
      <c r="B10" s="45" t="s">
        <v>27</v>
      </c>
      <c r="C10" s="92">
        <f>D16*F4*12</f>
        <v>544665.5759999999</v>
      </c>
      <c r="D10" s="92"/>
      <c r="E10" s="43">
        <f>2.88*F4*12</f>
        <v>123126.91199999998</v>
      </c>
      <c r="F10" s="68">
        <f>C10+E10+0.19</f>
        <v>667792.6779999998</v>
      </c>
    </row>
    <row r="11" spans="2:6" s="4" customFormat="1" ht="14.25" customHeight="1">
      <c r="B11" s="45" t="s">
        <v>28</v>
      </c>
      <c r="C11" s="92">
        <f>771317.42-15250</f>
        <v>756067.42</v>
      </c>
      <c r="D11" s="92"/>
      <c r="E11" s="43">
        <f>30929.74+15250</f>
        <v>46179.740000000005</v>
      </c>
      <c r="F11" s="44">
        <f>C11+E11</f>
        <v>802247.16</v>
      </c>
    </row>
    <row r="12" spans="2:6" s="46" customFormat="1" ht="14.25" customHeight="1">
      <c r="B12" s="47" t="s">
        <v>54</v>
      </c>
      <c r="C12" s="93">
        <f>C9+C10-C11</f>
        <v>-419822.95400000014</v>
      </c>
      <c r="D12" s="94"/>
      <c r="E12" s="48">
        <f>E9+E10-E11</f>
        <v>241261.392</v>
      </c>
      <c r="F12" s="49">
        <f>F9+F10-F11</f>
        <v>-178561.3720000002</v>
      </c>
    </row>
    <row r="13" spans="2:6" ht="14.25" customHeight="1">
      <c r="B13" s="8"/>
      <c r="C13" s="4"/>
      <c r="F13" s="9"/>
    </row>
    <row r="14" spans="1:6" s="10" customFormat="1" ht="14.25" customHeight="1">
      <c r="A14" s="95" t="s">
        <v>2</v>
      </c>
      <c r="B14" s="95"/>
      <c r="C14" s="95"/>
      <c r="D14" s="95"/>
      <c r="E14" s="95"/>
      <c r="F14" s="95"/>
    </row>
    <row r="15" spans="1:6" s="51" customFormat="1" ht="66" customHeight="1">
      <c r="A15" s="36" t="s">
        <v>3</v>
      </c>
      <c r="B15" s="80" t="s">
        <v>4</v>
      </c>
      <c r="C15" s="81"/>
      <c r="D15" s="50" t="s">
        <v>19</v>
      </c>
      <c r="E15" s="28" t="s">
        <v>29</v>
      </c>
      <c r="F15" s="12" t="s">
        <v>30</v>
      </c>
    </row>
    <row r="16" spans="1:6" s="30" customFormat="1" ht="42" customHeight="1">
      <c r="A16" s="37">
        <v>1</v>
      </c>
      <c r="B16" s="82" t="s">
        <v>31</v>
      </c>
      <c r="C16" s="83"/>
      <c r="D16" s="84">
        <v>12.74</v>
      </c>
      <c r="E16" s="84">
        <f>C10</f>
        <v>544665.5759999999</v>
      </c>
      <c r="F16" s="84">
        <f>C11</f>
        <v>756067.42</v>
      </c>
    </row>
    <row r="17" spans="1:6" s="30" customFormat="1" ht="15" customHeight="1">
      <c r="A17" s="37">
        <v>2</v>
      </c>
      <c r="B17" s="101" t="s">
        <v>32</v>
      </c>
      <c r="C17" s="102" t="s">
        <v>5</v>
      </c>
      <c r="D17" s="85"/>
      <c r="E17" s="85"/>
      <c r="F17" s="85"/>
    </row>
    <row r="18" spans="1:6" s="30" customFormat="1" ht="15" customHeight="1">
      <c r="A18" s="37">
        <v>3</v>
      </c>
      <c r="B18" s="101" t="s">
        <v>33</v>
      </c>
      <c r="C18" s="102" t="s">
        <v>5</v>
      </c>
      <c r="D18" s="85"/>
      <c r="E18" s="85"/>
      <c r="F18" s="85"/>
    </row>
    <row r="19" spans="1:6" s="30" customFormat="1" ht="15" customHeight="1">
      <c r="A19" s="37">
        <v>4</v>
      </c>
      <c r="B19" s="101" t="s">
        <v>34</v>
      </c>
      <c r="C19" s="102" t="s">
        <v>5</v>
      </c>
      <c r="D19" s="85"/>
      <c r="E19" s="85"/>
      <c r="F19" s="85"/>
    </row>
    <row r="20" spans="1:6" s="30" customFormat="1" ht="15" customHeight="1">
      <c r="A20" s="37">
        <v>5</v>
      </c>
      <c r="B20" s="101" t="s">
        <v>35</v>
      </c>
      <c r="C20" s="102" t="s">
        <v>5</v>
      </c>
      <c r="D20" s="85"/>
      <c r="E20" s="85"/>
      <c r="F20" s="85"/>
    </row>
    <row r="21" spans="1:6" s="30" customFormat="1" ht="15" customHeight="1">
      <c r="A21" s="37">
        <v>6</v>
      </c>
      <c r="B21" s="101" t="s">
        <v>6</v>
      </c>
      <c r="C21" s="102" t="s">
        <v>5</v>
      </c>
      <c r="D21" s="86"/>
      <c r="E21" s="86"/>
      <c r="F21" s="86"/>
    </row>
    <row r="22" spans="1:6" s="32" customFormat="1" ht="14.25" customHeight="1">
      <c r="A22" s="31"/>
      <c r="B22" s="96" t="s">
        <v>36</v>
      </c>
      <c r="C22" s="97"/>
      <c r="D22" s="52">
        <f>SUM(D16:D21)</f>
        <v>12.74</v>
      </c>
      <c r="E22" s="53">
        <f>SUM(E16:E21)</f>
        <v>544665.5759999999</v>
      </c>
      <c r="F22" s="53">
        <f>SUM(F16:F21)</f>
        <v>756067.42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100" t="s">
        <v>51</v>
      </c>
      <c r="B24" s="100"/>
      <c r="C24" s="100"/>
      <c r="D24" s="100"/>
      <c r="E24" s="100"/>
      <c r="F24" s="100"/>
    </row>
    <row r="25" spans="1:6" s="1" customFormat="1" ht="26.25" customHeight="1">
      <c r="A25" s="11" t="s">
        <v>3</v>
      </c>
      <c r="B25" s="98" t="s">
        <v>7</v>
      </c>
      <c r="C25" s="98"/>
      <c r="D25" s="98"/>
      <c r="E25" s="98"/>
      <c r="F25" s="18" t="s">
        <v>8</v>
      </c>
    </row>
    <row r="26" spans="1:6" ht="14.25" customHeight="1">
      <c r="A26" s="13">
        <v>1</v>
      </c>
      <c r="B26" s="99" t="s">
        <v>12</v>
      </c>
      <c r="C26" s="99"/>
      <c r="D26" s="99"/>
      <c r="E26" s="99"/>
      <c r="F26" s="29">
        <f>E9</f>
        <v>164314.22</v>
      </c>
    </row>
    <row r="27" spans="1:6" ht="14.25" customHeight="1">
      <c r="A27" s="69">
        <v>2</v>
      </c>
      <c r="B27" s="78" t="s">
        <v>55</v>
      </c>
      <c r="C27" s="78"/>
      <c r="D27" s="78"/>
      <c r="E27" s="78"/>
      <c r="F27" s="20">
        <f>SUM(F28:F30)</f>
        <v>127626.91199999998</v>
      </c>
    </row>
    <row r="28" spans="1:6" ht="14.25" customHeight="1">
      <c r="A28" s="69"/>
      <c r="B28" s="76" t="s">
        <v>37</v>
      </c>
      <c r="C28" s="76"/>
      <c r="D28" s="76"/>
      <c r="E28" s="76"/>
      <c r="F28" s="19">
        <f>E10</f>
        <v>123126.91199999998</v>
      </c>
    </row>
    <row r="29" spans="1:6" ht="14.25" customHeight="1">
      <c r="A29" s="69"/>
      <c r="B29" s="75" t="s">
        <v>10</v>
      </c>
      <c r="C29" s="75"/>
      <c r="D29" s="75"/>
      <c r="E29" s="75"/>
      <c r="F29" s="19">
        <v>4500</v>
      </c>
    </row>
    <row r="30" spans="1:6" ht="14.25" customHeight="1">
      <c r="A30" s="69"/>
      <c r="B30" s="75" t="s">
        <v>9</v>
      </c>
      <c r="C30" s="75"/>
      <c r="D30" s="75"/>
      <c r="E30" s="75"/>
      <c r="F30" s="19">
        <v>0</v>
      </c>
    </row>
    <row r="31" spans="1:6" ht="27" customHeight="1">
      <c r="A31" s="70">
        <v>3</v>
      </c>
      <c r="B31" s="79" t="s">
        <v>52</v>
      </c>
      <c r="C31" s="79"/>
      <c r="D31" s="79"/>
      <c r="E31" s="79"/>
      <c r="F31" s="35">
        <f>E11</f>
        <v>46179.740000000005</v>
      </c>
    </row>
    <row r="32" spans="1:6" ht="14.25" customHeight="1">
      <c r="A32" s="71"/>
      <c r="B32" s="75" t="s">
        <v>13</v>
      </c>
      <c r="C32" s="75"/>
      <c r="D32" s="75"/>
      <c r="E32" s="75"/>
      <c r="F32" s="19">
        <v>0</v>
      </c>
    </row>
    <row r="33" spans="1:6" ht="14.25" customHeight="1">
      <c r="A33" s="71"/>
      <c r="B33" s="75" t="s">
        <v>14</v>
      </c>
      <c r="C33" s="75"/>
      <c r="D33" s="75"/>
      <c r="E33" s="75"/>
      <c r="F33" s="19">
        <v>0</v>
      </c>
    </row>
    <row r="34" spans="1:6" ht="14.25" customHeight="1">
      <c r="A34" s="71"/>
      <c r="B34" s="75" t="s">
        <v>15</v>
      </c>
      <c r="C34" s="75"/>
      <c r="D34" s="75"/>
      <c r="E34" s="75"/>
      <c r="F34" s="19">
        <v>21695.3</v>
      </c>
    </row>
    <row r="35" spans="1:6" ht="14.25" customHeight="1">
      <c r="A35" s="71"/>
      <c r="B35" s="75" t="s">
        <v>16</v>
      </c>
      <c r="C35" s="75"/>
      <c r="D35" s="75"/>
      <c r="E35" s="75"/>
      <c r="F35" s="19">
        <v>0</v>
      </c>
    </row>
    <row r="36" spans="1:6" ht="14.25" customHeight="1">
      <c r="A36" s="71"/>
      <c r="B36" s="75" t="s">
        <v>17</v>
      </c>
      <c r="C36" s="75"/>
      <c r="D36" s="75"/>
      <c r="E36" s="75"/>
      <c r="F36" s="19">
        <v>0</v>
      </c>
    </row>
    <row r="37" spans="1:6" ht="14.25" customHeight="1">
      <c r="A37" s="72"/>
      <c r="B37" s="76" t="s">
        <v>47</v>
      </c>
      <c r="C37" s="76"/>
      <c r="D37" s="76"/>
      <c r="E37" s="76"/>
      <c r="F37" s="19">
        <f>9234.44+15250</f>
        <v>24484.440000000002</v>
      </c>
    </row>
    <row r="38" spans="1:6" s="22" customFormat="1" ht="14.25" customHeight="1">
      <c r="A38" s="54">
        <v>4</v>
      </c>
      <c r="B38" s="77" t="s">
        <v>53</v>
      </c>
      <c r="C38" s="77"/>
      <c r="D38" s="77"/>
      <c r="E38" s="77"/>
      <c r="F38" s="21">
        <f>F26+F28-F31</f>
        <v>241261.392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73" t="s">
        <v>38</v>
      </c>
      <c r="B40" s="73"/>
      <c r="C40" s="73"/>
      <c r="D40" s="73"/>
      <c r="E40" s="73"/>
      <c r="F40" s="73"/>
    </row>
    <row r="41" spans="1:7" ht="14.25" customHeight="1">
      <c r="A41" s="25"/>
      <c r="B41" s="55" t="s">
        <v>39</v>
      </c>
      <c r="C41" s="56"/>
      <c r="D41" s="57" t="s">
        <v>56</v>
      </c>
      <c r="E41" s="56" t="s">
        <v>57</v>
      </c>
      <c r="F41" s="56" t="s">
        <v>58</v>
      </c>
      <c r="G41" s="58" t="s">
        <v>40</v>
      </c>
    </row>
    <row r="42" spans="1:7" ht="14.25" customHeight="1">
      <c r="A42" s="25"/>
      <c r="B42" s="55" t="s">
        <v>41</v>
      </c>
      <c r="C42" s="56"/>
      <c r="D42" s="56">
        <v>18399.129999999976</v>
      </c>
      <c r="E42" s="59">
        <v>216903.03</v>
      </c>
      <c r="F42" s="59">
        <v>194774.99</v>
      </c>
      <c r="G42" s="60">
        <f>D42+E42-F42</f>
        <v>40527.169999999984</v>
      </c>
    </row>
    <row r="43" spans="1:7" ht="14.25" customHeight="1">
      <c r="A43" s="25"/>
      <c r="B43" s="55" t="s">
        <v>42</v>
      </c>
      <c r="C43" s="56"/>
      <c r="D43" s="56">
        <v>56975.52000000002</v>
      </c>
      <c r="E43" s="59">
        <v>434949.68</v>
      </c>
      <c r="F43" s="59">
        <v>409822.84</v>
      </c>
      <c r="G43" s="60">
        <f>D43+E43-F43</f>
        <v>82102.35999999999</v>
      </c>
    </row>
    <row r="44" spans="1:7" ht="14.25" customHeight="1">
      <c r="A44" s="25"/>
      <c r="B44" s="55" t="s">
        <v>43</v>
      </c>
      <c r="C44" s="56"/>
      <c r="D44" s="56">
        <v>85126.14000000001</v>
      </c>
      <c r="E44" s="59">
        <v>674703.39</v>
      </c>
      <c r="F44" s="59">
        <v>626340.24</v>
      </c>
      <c r="G44" s="60">
        <f>D44+E44-F44</f>
        <v>133489.29000000004</v>
      </c>
    </row>
    <row r="45" spans="1:7" ht="14.25" customHeight="1">
      <c r="A45" s="25"/>
      <c r="B45" s="55" t="s">
        <v>45</v>
      </c>
      <c r="C45" s="56"/>
      <c r="D45" s="56">
        <v>0</v>
      </c>
      <c r="E45" s="59"/>
      <c r="F45" s="59"/>
      <c r="G45" s="60">
        <f>D45+E45-F45</f>
        <v>0</v>
      </c>
    </row>
    <row r="46" spans="1:7" ht="14.25" customHeight="1">
      <c r="A46" s="25"/>
      <c r="B46" s="55" t="s">
        <v>44</v>
      </c>
      <c r="C46" s="62"/>
      <c r="D46" s="63">
        <v>35089.169999999984</v>
      </c>
      <c r="E46" s="59">
        <v>205719.81</v>
      </c>
      <c r="F46" s="59">
        <v>195122.72</v>
      </c>
      <c r="G46" s="60">
        <f>D46+E46-F46</f>
        <v>45686.25999999998</v>
      </c>
    </row>
    <row r="47" spans="1:7" ht="14.25" customHeight="1">
      <c r="A47" s="25"/>
      <c r="B47" s="61" t="s">
        <v>46</v>
      </c>
      <c r="C47" s="62"/>
      <c r="D47" s="63">
        <v>8901.600000000006</v>
      </c>
      <c r="E47" s="59">
        <v>102853.15</v>
      </c>
      <c r="F47" s="59">
        <v>86937.79</v>
      </c>
      <c r="G47" s="60">
        <f>D47+E47-F47</f>
        <v>24816.960000000006</v>
      </c>
    </row>
    <row r="48" spans="1:7" s="10" customFormat="1" ht="14.25" customHeight="1">
      <c r="A48" s="64"/>
      <c r="B48" s="65" t="s">
        <v>11</v>
      </c>
      <c r="C48" s="66"/>
      <c r="D48" s="67">
        <f>SUM(D42:D47)</f>
        <v>204491.56</v>
      </c>
      <c r="E48" s="67">
        <f>SUM(E42:E47)</f>
        <v>1635129.06</v>
      </c>
      <c r="F48" s="67">
        <f>SUM(F42:F47)</f>
        <v>1512998.58</v>
      </c>
      <c r="G48" s="67">
        <f>SUM(G42:G47)</f>
        <v>326622.04</v>
      </c>
    </row>
    <row r="49" spans="2:6" ht="14.25" customHeight="1">
      <c r="B49" s="23"/>
      <c r="C49" s="4"/>
      <c r="D49" s="4"/>
      <c r="E49" s="24"/>
      <c r="F49" s="8"/>
    </row>
    <row r="50" spans="1:6" ht="14.25" customHeight="1">
      <c r="A50" s="25"/>
      <c r="B50" s="38"/>
      <c r="C50" s="38"/>
      <c r="D50" s="27"/>
      <c r="E50" s="27"/>
      <c r="F50" s="26"/>
    </row>
    <row r="51" spans="1:6" ht="14.25" customHeight="1">
      <c r="A51" s="74" t="s">
        <v>18</v>
      </c>
      <c r="B51" s="74"/>
      <c r="C51" s="74"/>
      <c r="D51" s="74"/>
      <c r="E51" s="74"/>
      <c r="F51" s="74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 selectLockedCells="1" selectUnlockedCells="1"/>
  <mergeCells count="40">
    <mergeCell ref="B22:C22"/>
    <mergeCell ref="B25:E25"/>
    <mergeCell ref="B26:E26"/>
    <mergeCell ref="A24:F24"/>
    <mergeCell ref="F16:F21"/>
    <mergeCell ref="B17:C17"/>
    <mergeCell ref="B18:C18"/>
    <mergeCell ref="B19:C19"/>
    <mergeCell ref="B20:C20"/>
    <mergeCell ref="B21:C21"/>
    <mergeCell ref="B15:C15"/>
    <mergeCell ref="B16:C16"/>
    <mergeCell ref="D16:D21"/>
    <mergeCell ref="E16:E21"/>
    <mergeCell ref="A1:F1"/>
    <mergeCell ref="E2:F2"/>
    <mergeCell ref="A4:E4"/>
    <mergeCell ref="A6:E6"/>
    <mergeCell ref="C8:D8"/>
    <mergeCell ref="C9:D9"/>
    <mergeCell ref="C10:D10"/>
    <mergeCell ref="C11:D11"/>
    <mergeCell ref="C12:D12"/>
    <mergeCell ref="A14:F14"/>
    <mergeCell ref="A27:A30"/>
    <mergeCell ref="A31:A37"/>
    <mergeCell ref="A40:F40"/>
    <mergeCell ref="A51:F51"/>
    <mergeCell ref="B32:E32"/>
    <mergeCell ref="B33:E33"/>
    <mergeCell ref="B34:E34"/>
    <mergeCell ref="B35:E35"/>
    <mergeCell ref="B36:E36"/>
    <mergeCell ref="B37:E37"/>
    <mergeCell ref="B38:E38"/>
    <mergeCell ref="B30:E30"/>
    <mergeCell ref="B27:E27"/>
    <mergeCell ref="B28:E28"/>
    <mergeCell ref="B31:E31"/>
    <mergeCell ref="B29:E29"/>
  </mergeCells>
  <printOptions horizontalCentered="1"/>
  <pageMargins left="0" right="0" top="0.1968503937007874" bottom="0.2362204724409449" header="0" footer="0"/>
  <pageSetup horizontalDpi="600" verticalDpi="600" orientation="portrait" paperSize="9" scale="80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2022-03-28T10:25:18Z</cp:lastPrinted>
  <dcterms:created xsi:type="dcterms:W3CDTF">2022-03-23T09:22:07Z</dcterms:created>
  <dcterms:modified xsi:type="dcterms:W3CDTF">2023-03-31T12:13:09Z</dcterms:modified>
  <cp:category/>
  <cp:version/>
  <cp:contentType/>
  <cp:contentStatus/>
</cp:coreProperties>
</file>